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leb\Desktop\Web Development\Web Design\George Chase\Research Notes\Problem Files\"/>
    </mc:Choice>
  </mc:AlternateContent>
  <xr:revisionPtr revIDLastSave="0" documentId="8_{9799F362-D9B3-4BD2-9BDF-2EF30AD60538}" xr6:coauthVersionLast="37" xr6:coauthVersionMax="37" xr10:uidLastSave="{00000000-0000-0000-0000-000000000000}"/>
  <bookViews>
    <workbookView xWindow="0" yWindow="0" windowWidth="23040" windowHeight="9000"/>
  </bookViews>
  <sheets>
    <sheet name="INSTRUCTIONS" sheetId="1" r:id="rId1"/>
    <sheet name="DATA CALCULATIONS" sheetId="2" r:id="rId2"/>
  </sheets>
  <definedNames>
    <definedName name="p_1">'DATA CALCULATIONS'!$N$8</definedName>
    <definedName name="p_2">'DATA CALCULATIONS'!$N$9</definedName>
    <definedName name="p_3">'DATA CALCULATIONS'!$N$10</definedName>
    <definedName name="p_4">'DATA CALCULATIONS'!$N$14</definedName>
    <definedName name="p_5">'DATA CALCULATIONS'!$N$15</definedName>
    <definedName name="p_6">'DATA CALCULATIONS'!$N$16</definedName>
    <definedName name="patm">'DATA CALCULATIONS'!$N$7</definedName>
    <definedName name="V_1">'DATA CALCULATIONS'!$N$5</definedName>
    <definedName name="V_2">'DATA CALCULATIONS'!$N$6</definedName>
    <definedName name="VCUBE">'DATA CALCULATIONS'!$H$27</definedName>
    <definedName name="VFILTER">'DATA CALCULATIONS'!$H$32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2" l="1"/>
  <c r="H9" i="2"/>
  <c r="H15" i="2" s="1"/>
  <c r="H32" i="2"/>
  <c r="H27" i="2"/>
  <c r="H11" i="2" s="1"/>
  <c r="H17" i="2" l="1"/>
  <c r="H22" i="2" s="1"/>
  <c r="H39" i="2" s="1"/>
  <c r="H16" i="2"/>
  <c r="H21" i="2" s="1"/>
  <c r="H38" i="2" s="1"/>
  <c r="H20" i="2"/>
  <c r="H37" i="2" s="1"/>
  <c r="H43" i="2" l="1"/>
  <c r="H42" i="2"/>
</calcChain>
</file>

<file path=xl/sharedStrings.xml><?xml version="1.0" encoding="utf-8"?>
<sst xmlns="http://schemas.openxmlformats.org/spreadsheetml/2006/main" count="86" uniqueCount="76">
  <si>
    <t>PREPARATION</t>
  </si>
  <si>
    <t>DATA calculations</t>
  </si>
  <si>
    <t>Insert data into the highlighted spaces.</t>
  </si>
  <si>
    <t>HEIGHT</t>
  </si>
  <si>
    <t>WIDTH</t>
  </si>
  <si>
    <t>LENGTH</t>
  </si>
  <si>
    <t>DIMENSIONS OF CUBE (inches)</t>
  </si>
  <si>
    <t>P6</t>
  </si>
  <si>
    <t>P5</t>
  </si>
  <si>
    <t>CALCULATIONS</t>
  </si>
  <si>
    <t xml:space="preserve">   Vent</t>
  </si>
  <si>
    <t>Vent</t>
  </si>
  <si>
    <t>Air Supply</t>
  </si>
  <si>
    <t>V1</t>
  </si>
  <si>
    <t>V3</t>
  </si>
  <si>
    <t>V2</t>
  </si>
  <si>
    <t>V4</t>
  </si>
  <si>
    <t>1. Close valve V4</t>
  </si>
  <si>
    <t>2. Open valves V1, V2, V3</t>
  </si>
  <si>
    <t>4.  If the digital pressure gauge does not read zero, press the mode key (display should flash), and press mode key again.  See gauge instructions for further information.</t>
  </si>
  <si>
    <t>5. Replace LID on Chamber 1</t>
  </si>
  <si>
    <t>EMPTY Chamber Reading</t>
  </si>
  <si>
    <t>7.  Open valve V4</t>
  </si>
  <si>
    <t>FOR SAFETY, DO NOT PRESSURIZE ABOVE 20 PSIG</t>
  </si>
  <si>
    <t>6. Close valves V2 and V3.   V4 should already be closed.  V1 should be open.</t>
  </si>
  <si>
    <t>8. Pressurize Chamber 2 to about 15 psig and close valve V4</t>
  </si>
  <si>
    <t>9. The pressure reading should become steady.  If not, check valves for proper closure and check for leaks.</t>
  </si>
  <si>
    <t>11.  Close valve V1</t>
  </si>
  <si>
    <t>12. Open valve V3</t>
  </si>
  <si>
    <t>3. Remove prior samples from Chamber 1 (if any)</t>
  </si>
  <si>
    <t>END OF EXPERIMENT</t>
  </si>
  <si>
    <t>13. The pressure reading should become steady.  If not, check valves for proper closure and check for leaks.</t>
  </si>
  <si>
    <t>14.  When steady, record pressure P3.</t>
  </si>
  <si>
    <t>REPEAT measurements in triplicate using the following steps</t>
  </si>
  <si>
    <t>15. Open valves V1, V2, V3 to bring the pressures in Chambers 1 and 2 to Patm</t>
  </si>
  <si>
    <t>Note, the repeated measurements do not require identical pressures P1 and P3</t>
  </si>
  <si>
    <t>17.  Turn off air supply</t>
  </si>
  <si>
    <t>18.  Open valves V1, V2, V3, and V4</t>
  </si>
  <si>
    <t>19.  Remove sample from Chamber 1</t>
  </si>
  <si>
    <t>20. Replace lid to Chamber 1</t>
  </si>
  <si>
    <t>CALIBRATION CUBE  measurements</t>
  </si>
  <si>
    <t>21.  Measure and record the dimensions of the calibration cube using a micrometer.  Avoid changing the temperature of the cube during handling.</t>
  </si>
  <si>
    <t>22.  Follow steps 1-20 with the following changes:</t>
  </si>
  <si>
    <t>In step 3.  Insert calibration cube into Chamber 1</t>
  </si>
  <si>
    <t>FILTER SAMPLE measurements</t>
  </si>
  <si>
    <t>24.  Follow steps 1-20 with the following changes:</t>
  </si>
  <si>
    <t>23.  Measure and record the dimensions of the filter sample.</t>
  </si>
  <si>
    <t>In step 3.  Insert sample into Chamber 1</t>
  </si>
  <si>
    <t>Note: if the filter sample is much smaller than the size of Chamber 1 the measurement may have large +/- error.</t>
  </si>
  <si>
    <t>into Chamber 1 in step 3 for the EMPTY chamber readings and left in Chamber 1 throughout all of the measurements.</t>
  </si>
  <si>
    <t xml:space="preserve">Spacers may be inserted into Chamber 1 to reduce the size of Chamber 1 and decrease the error.  The spacers should be inserted </t>
  </si>
  <si>
    <t>PYCNOMETER PROCEEDURES</t>
  </si>
  <si>
    <t>P3(psig)</t>
  </si>
  <si>
    <t>P9</t>
  </si>
  <si>
    <t>DIMENSIONS OF FILTER SAMPLE (inches)</t>
  </si>
  <si>
    <t>VCUBE</t>
  </si>
  <si>
    <t>inches^3</t>
  </si>
  <si>
    <t>VFILTER</t>
  </si>
  <si>
    <t>P2 (psig)</t>
  </si>
  <si>
    <t>P8</t>
  </si>
  <si>
    <t>EMPTY CHAMBER GAUGE PRESSURE READINGS</t>
  </si>
  <si>
    <t>CALIBRATION CUBE GAUGE PRESSURE READINGS</t>
  </si>
  <si>
    <t>FILTER SAMPLE GAUGE PRESSURE READINGS</t>
  </si>
  <si>
    <t>GAUGE PRESSURES</t>
  </si>
  <si>
    <t>P1=P4=P7=0 psig</t>
  </si>
  <si>
    <t>10.  When steady, record pressure P2.</t>
  </si>
  <si>
    <t>16. Repeat steps 6-14 to obtain P2 and P3</t>
  </si>
  <si>
    <t>In steps 10, 14, 16 record pressures P8 and P9</t>
  </si>
  <si>
    <t>In steps 10, 14, 16 record pressures P5 and P6</t>
  </si>
  <si>
    <t>Vf</t>
  </si>
  <si>
    <t>POROSITY</t>
  </si>
  <si>
    <t>avg</t>
  </si>
  <si>
    <t>ST DEV</t>
  </si>
  <si>
    <t>(AVG 3 MEAS)</t>
  </si>
  <si>
    <t>THICKNESS</t>
  </si>
  <si>
    <t>DIAMETER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</si>
</sst>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3" borderId="0" xfId="0" applyFill="1"/>
    <xf numFmtId="2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58</xdr:row>
      <xdr:rowOff>161529</xdr:rowOff>
    </xdr:from>
    <xdr:to>
      <xdr:col>4</xdr:col>
      <xdr:colOff>9053</xdr:colOff>
      <xdr:row>62</xdr:row>
      <xdr:rowOff>152475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6AEDDC3-9BFD-4A30-A525-85A292A130B6}"/>
            </a:ext>
          </a:extLst>
        </xdr:cNvPr>
        <xdr:cNvSpPr>
          <a:spLocks noChangeArrowheads="1"/>
        </xdr:cNvSpPr>
      </xdr:nvSpPr>
      <xdr:spPr bwMode="auto">
        <a:xfrm>
          <a:off x="651850" y="5857592"/>
          <a:ext cx="1964601" cy="642796"/>
        </a:xfrm>
        <a:prstGeom prst="rect">
          <a:avLst/>
        </a:prstGeom>
        <a:solidFill>
          <a:srgbClr val="99CC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CHAMBER 1</a:t>
          </a:r>
        </a:p>
      </xdr:txBody>
    </xdr:sp>
    <xdr:clientData/>
  </xdr:twoCellAnchor>
  <xdr:twoCellAnchor>
    <xdr:from>
      <xdr:col>1</xdr:col>
      <xdr:colOff>9053</xdr:colOff>
      <xdr:row>65</xdr:row>
      <xdr:rowOff>152475</xdr:rowOff>
    </xdr:from>
    <xdr:to>
      <xdr:col>4</xdr:col>
      <xdr:colOff>9053</xdr:colOff>
      <xdr:row>69</xdr:row>
      <xdr:rowOff>152475</xdr:rowOff>
    </xdr:to>
    <xdr:sp macro="" textlink="">
      <xdr:nvSpPr>
        <xdr:cNvPr id="1027" name="Rectangle 3">
          <a:extLst>
            <a:ext uri="{FF2B5EF4-FFF2-40B4-BE49-F238E27FC236}">
              <a16:creationId xmlns:a16="http://schemas.microsoft.com/office/drawing/2014/main" id="{7F796BF4-311B-4F0D-BE64-18609F22C710}"/>
            </a:ext>
          </a:extLst>
        </xdr:cNvPr>
        <xdr:cNvSpPr>
          <a:spLocks noChangeArrowheads="1"/>
        </xdr:cNvSpPr>
      </xdr:nvSpPr>
      <xdr:spPr bwMode="auto">
        <a:xfrm>
          <a:off x="660903" y="6989275"/>
          <a:ext cx="1955548" cy="651850"/>
        </a:xfrm>
        <a:prstGeom prst="rect">
          <a:avLst/>
        </a:prstGeom>
        <a:solidFill>
          <a:srgbClr val="99CC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CHAMBER 2</a:t>
          </a:r>
        </a:p>
      </xdr:txBody>
    </xdr:sp>
    <xdr:clientData/>
  </xdr:twoCellAnchor>
  <xdr:twoCellAnchor>
    <xdr:from>
      <xdr:col>2</xdr:col>
      <xdr:colOff>297180</xdr:colOff>
      <xdr:row>63</xdr:row>
      <xdr:rowOff>0</xdr:rowOff>
    </xdr:from>
    <xdr:to>
      <xdr:col>2</xdr:col>
      <xdr:colOff>297180</xdr:colOff>
      <xdr:row>65</xdr:row>
      <xdr:rowOff>152400</xdr:rowOff>
    </xdr:to>
    <xdr:sp macro="" textlink="">
      <xdr:nvSpPr>
        <xdr:cNvPr id="1355" name="Line 5">
          <a:extLst>
            <a:ext uri="{FF2B5EF4-FFF2-40B4-BE49-F238E27FC236}">
              <a16:creationId xmlns:a16="http://schemas.microsoft.com/office/drawing/2014/main" id="{A9162CFA-BD2E-4978-B6FA-39746A378804}"/>
            </a:ext>
          </a:extLst>
        </xdr:cNvPr>
        <xdr:cNvSpPr>
          <a:spLocks noChangeShapeType="1"/>
        </xdr:cNvSpPr>
      </xdr:nvSpPr>
      <xdr:spPr bwMode="auto">
        <a:xfrm>
          <a:off x="1516380" y="10561320"/>
          <a:ext cx="0" cy="48768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175260</xdr:colOff>
      <xdr:row>63</xdr:row>
      <xdr:rowOff>121920</xdr:rowOff>
    </xdr:from>
    <xdr:to>
      <xdr:col>2</xdr:col>
      <xdr:colOff>426720</xdr:colOff>
      <xdr:row>65</xdr:row>
      <xdr:rowOff>7620</xdr:rowOff>
    </xdr:to>
    <xdr:sp macro="" textlink="">
      <xdr:nvSpPr>
        <xdr:cNvPr id="1356" name="AutoShape 6">
          <a:extLst>
            <a:ext uri="{FF2B5EF4-FFF2-40B4-BE49-F238E27FC236}">
              <a16:creationId xmlns:a16="http://schemas.microsoft.com/office/drawing/2014/main" id="{23D6F3E4-41B1-4018-B6DD-500F32BA6F92}"/>
            </a:ext>
          </a:extLst>
        </xdr:cNvPr>
        <xdr:cNvSpPr>
          <a:spLocks noChangeArrowheads="1"/>
        </xdr:cNvSpPr>
      </xdr:nvSpPr>
      <xdr:spPr bwMode="auto">
        <a:xfrm>
          <a:off x="1394460" y="10683240"/>
          <a:ext cx="251460" cy="220980"/>
        </a:xfrm>
        <a:prstGeom prst="flowChartCollat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18107</xdr:colOff>
      <xdr:row>57</xdr:row>
      <xdr:rowOff>161529</xdr:rowOff>
    </xdr:from>
    <xdr:to>
      <xdr:col>4</xdr:col>
      <xdr:colOff>9053</xdr:colOff>
      <xdr:row>58</xdr:row>
      <xdr:rowOff>161529</xdr:rowOff>
    </xdr:to>
    <xdr:sp macro="" textlink="">
      <xdr:nvSpPr>
        <xdr:cNvPr id="1031" name="Rectangle 7">
          <a:extLst>
            <a:ext uri="{FF2B5EF4-FFF2-40B4-BE49-F238E27FC236}">
              <a16:creationId xmlns:a16="http://schemas.microsoft.com/office/drawing/2014/main" id="{E94E707A-1FF1-499A-89F6-73D521C865A9}"/>
            </a:ext>
          </a:extLst>
        </xdr:cNvPr>
        <xdr:cNvSpPr>
          <a:spLocks noChangeArrowheads="1"/>
        </xdr:cNvSpPr>
      </xdr:nvSpPr>
      <xdr:spPr bwMode="auto">
        <a:xfrm>
          <a:off x="669956" y="5694630"/>
          <a:ext cx="1946495" cy="162962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LID</a:t>
          </a:r>
        </a:p>
      </xdr:txBody>
    </xdr:sp>
    <xdr:clientData/>
  </xdr:twoCellAnchor>
  <xdr:twoCellAnchor>
    <xdr:from>
      <xdr:col>4</xdr:col>
      <xdr:colOff>15240</xdr:colOff>
      <xdr:row>68</xdr:row>
      <xdr:rowOff>0</xdr:rowOff>
    </xdr:from>
    <xdr:to>
      <xdr:col>6</xdr:col>
      <xdr:colOff>53340</xdr:colOff>
      <xdr:row>68</xdr:row>
      <xdr:rowOff>0</xdr:rowOff>
    </xdr:to>
    <xdr:sp macro="" textlink="">
      <xdr:nvSpPr>
        <xdr:cNvPr id="1358" name="Line 9">
          <a:extLst>
            <a:ext uri="{FF2B5EF4-FFF2-40B4-BE49-F238E27FC236}">
              <a16:creationId xmlns:a16="http://schemas.microsoft.com/office/drawing/2014/main" id="{0EE21064-7192-45BA-AE1A-056A355DCEDB}"/>
            </a:ext>
          </a:extLst>
        </xdr:cNvPr>
        <xdr:cNvSpPr>
          <a:spLocks noChangeShapeType="1"/>
        </xdr:cNvSpPr>
      </xdr:nvSpPr>
      <xdr:spPr bwMode="auto">
        <a:xfrm>
          <a:off x="2453640" y="11399520"/>
          <a:ext cx="12573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</xdr:colOff>
      <xdr:row>61</xdr:row>
      <xdr:rowOff>0</xdr:rowOff>
    </xdr:from>
    <xdr:to>
      <xdr:col>6</xdr:col>
      <xdr:colOff>7620</xdr:colOff>
      <xdr:row>61</xdr:row>
      <xdr:rowOff>0</xdr:rowOff>
    </xdr:to>
    <xdr:sp macro="" textlink="">
      <xdr:nvSpPr>
        <xdr:cNvPr id="1359" name="Line 10">
          <a:extLst>
            <a:ext uri="{FF2B5EF4-FFF2-40B4-BE49-F238E27FC236}">
              <a16:creationId xmlns:a16="http://schemas.microsoft.com/office/drawing/2014/main" id="{55405C9D-13F9-4DEF-B150-92D3FFB5E1BC}"/>
            </a:ext>
          </a:extLst>
        </xdr:cNvPr>
        <xdr:cNvSpPr>
          <a:spLocks noChangeShapeType="1"/>
        </xdr:cNvSpPr>
      </xdr:nvSpPr>
      <xdr:spPr bwMode="auto">
        <a:xfrm>
          <a:off x="2453640" y="10226040"/>
          <a:ext cx="121158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441960</xdr:colOff>
      <xdr:row>66</xdr:row>
      <xdr:rowOff>152400</xdr:rowOff>
    </xdr:from>
    <xdr:to>
      <xdr:col>4</xdr:col>
      <xdr:colOff>441960</xdr:colOff>
      <xdr:row>68</xdr:row>
      <xdr:rowOff>0</xdr:rowOff>
    </xdr:to>
    <xdr:sp macro="" textlink="">
      <xdr:nvSpPr>
        <xdr:cNvPr id="1360" name="Line 11">
          <a:extLst>
            <a:ext uri="{FF2B5EF4-FFF2-40B4-BE49-F238E27FC236}">
              <a16:creationId xmlns:a16="http://schemas.microsoft.com/office/drawing/2014/main" id="{D972F5FA-F48E-4BDF-B877-3EDE704A32E9}"/>
            </a:ext>
          </a:extLst>
        </xdr:cNvPr>
        <xdr:cNvSpPr>
          <a:spLocks noChangeShapeType="1"/>
        </xdr:cNvSpPr>
      </xdr:nvSpPr>
      <xdr:spPr bwMode="auto">
        <a:xfrm flipV="1">
          <a:off x="2880360" y="11216640"/>
          <a:ext cx="0" cy="18288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327660</xdr:colOff>
      <xdr:row>65</xdr:row>
      <xdr:rowOff>91440</xdr:rowOff>
    </xdr:from>
    <xdr:to>
      <xdr:col>4</xdr:col>
      <xdr:colOff>563880</xdr:colOff>
      <xdr:row>66</xdr:row>
      <xdr:rowOff>152400</xdr:rowOff>
    </xdr:to>
    <xdr:sp macro="" textlink="">
      <xdr:nvSpPr>
        <xdr:cNvPr id="1361" name="AutoShape 12">
          <a:extLst>
            <a:ext uri="{FF2B5EF4-FFF2-40B4-BE49-F238E27FC236}">
              <a16:creationId xmlns:a16="http://schemas.microsoft.com/office/drawing/2014/main" id="{12CF88B7-DA11-4175-B264-96C3A185A766}"/>
            </a:ext>
          </a:extLst>
        </xdr:cNvPr>
        <xdr:cNvSpPr>
          <a:spLocks noChangeArrowheads="1"/>
        </xdr:cNvSpPr>
      </xdr:nvSpPr>
      <xdr:spPr bwMode="auto">
        <a:xfrm>
          <a:off x="2766060" y="10988040"/>
          <a:ext cx="236220" cy="228600"/>
        </a:xfrm>
        <a:prstGeom prst="flowChartCollat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60960</xdr:colOff>
      <xdr:row>67</xdr:row>
      <xdr:rowOff>38100</xdr:rowOff>
    </xdr:from>
    <xdr:to>
      <xdr:col>6</xdr:col>
      <xdr:colOff>281940</xdr:colOff>
      <xdr:row>68</xdr:row>
      <xdr:rowOff>121920</xdr:rowOff>
    </xdr:to>
    <xdr:sp macro="" textlink="">
      <xdr:nvSpPr>
        <xdr:cNvPr id="1362" name="AutoShape 13">
          <a:extLst>
            <a:ext uri="{FF2B5EF4-FFF2-40B4-BE49-F238E27FC236}">
              <a16:creationId xmlns:a16="http://schemas.microsoft.com/office/drawing/2014/main" id="{F93216B3-DD87-4AA4-9DDA-AE74CFAF60AF}"/>
            </a:ext>
          </a:extLst>
        </xdr:cNvPr>
        <xdr:cNvSpPr>
          <a:spLocks noChangeArrowheads="1"/>
        </xdr:cNvSpPr>
      </xdr:nvSpPr>
      <xdr:spPr bwMode="auto">
        <a:xfrm rot="-5400000">
          <a:off x="3703320" y="11285220"/>
          <a:ext cx="251460" cy="220980"/>
        </a:xfrm>
        <a:prstGeom prst="flowChartCollat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297180</xdr:colOff>
      <xdr:row>68</xdr:row>
      <xdr:rowOff>0</xdr:rowOff>
    </xdr:from>
    <xdr:to>
      <xdr:col>7</xdr:col>
      <xdr:colOff>403860</xdr:colOff>
      <xdr:row>68</xdr:row>
      <xdr:rowOff>0</xdr:rowOff>
    </xdr:to>
    <xdr:sp macro="" textlink="">
      <xdr:nvSpPr>
        <xdr:cNvPr id="1363" name="Line 15">
          <a:extLst>
            <a:ext uri="{FF2B5EF4-FFF2-40B4-BE49-F238E27FC236}">
              <a16:creationId xmlns:a16="http://schemas.microsoft.com/office/drawing/2014/main" id="{5D6A4D4B-89F0-4827-8511-368E3FA6E9F7}"/>
            </a:ext>
          </a:extLst>
        </xdr:cNvPr>
        <xdr:cNvSpPr>
          <a:spLocks noChangeShapeType="1"/>
        </xdr:cNvSpPr>
      </xdr:nvSpPr>
      <xdr:spPr bwMode="auto">
        <a:xfrm flipV="1">
          <a:off x="3954780" y="11399520"/>
          <a:ext cx="71628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327660</xdr:colOff>
      <xdr:row>67</xdr:row>
      <xdr:rowOff>160020</xdr:rowOff>
    </xdr:from>
    <xdr:to>
      <xdr:col>0</xdr:col>
      <xdr:colOff>601980</xdr:colOff>
      <xdr:row>68</xdr:row>
      <xdr:rowOff>0</xdr:rowOff>
    </xdr:to>
    <xdr:sp macro="" textlink="">
      <xdr:nvSpPr>
        <xdr:cNvPr id="1364" name="Line 16">
          <a:extLst>
            <a:ext uri="{FF2B5EF4-FFF2-40B4-BE49-F238E27FC236}">
              <a16:creationId xmlns:a16="http://schemas.microsoft.com/office/drawing/2014/main" id="{51FF93B7-6616-4A53-A633-08B51B4975EB}"/>
            </a:ext>
          </a:extLst>
        </xdr:cNvPr>
        <xdr:cNvSpPr>
          <a:spLocks noChangeShapeType="1"/>
        </xdr:cNvSpPr>
      </xdr:nvSpPr>
      <xdr:spPr bwMode="auto">
        <a:xfrm flipV="1">
          <a:off x="327660" y="11391900"/>
          <a:ext cx="274320" cy="762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63374</xdr:colOff>
      <xdr:row>66</xdr:row>
      <xdr:rowOff>135802</xdr:rowOff>
    </xdr:from>
    <xdr:to>
      <xdr:col>0</xdr:col>
      <xdr:colOff>431663</xdr:colOff>
      <xdr:row>69</xdr:row>
      <xdr:rowOff>18107</xdr:rowOff>
    </xdr:to>
    <xdr:sp macro="" textlink="">
      <xdr:nvSpPr>
        <xdr:cNvPr id="1041" name="Oval 17">
          <a:extLst>
            <a:ext uri="{FF2B5EF4-FFF2-40B4-BE49-F238E27FC236}">
              <a16:creationId xmlns:a16="http://schemas.microsoft.com/office/drawing/2014/main" id="{07FD0880-D08F-48A9-8379-8E173F9B42EB}"/>
            </a:ext>
          </a:extLst>
        </xdr:cNvPr>
        <xdr:cNvSpPr>
          <a:spLocks noChangeArrowheads="1"/>
        </xdr:cNvSpPr>
      </xdr:nvSpPr>
      <xdr:spPr bwMode="auto">
        <a:xfrm>
          <a:off x="63374" y="7143184"/>
          <a:ext cx="398353" cy="371192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P</a:t>
          </a:r>
        </a:p>
      </xdr:txBody>
    </xdr:sp>
    <xdr:clientData/>
  </xdr:twoCellAnchor>
  <xdr:twoCellAnchor>
    <xdr:from>
      <xdr:col>4</xdr:col>
      <xdr:colOff>518160</xdr:colOff>
      <xdr:row>60</xdr:row>
      <xdr:rowOff>45720</xdr:rowOff>
    </xdr:from>
    <xdr:to>
      <xdr:col>5</xdr:col>
      <xdr:colOff>129540</xdr:colOff>
      <xdr:row>61</xdr:row>
      <xdr:rowOff>129540</xdr:rowOff>
    </xdr:to>
    <xdr:sp macro="" textlink="">
      <xdr:nvSpPr>
        <xdr:cNvPr id="1366" name="AutoShape 19">
          <a:extLst>
            <a:ext uri="{FF2B5EF4-FFF2-40B4-BE49-F238E27FC236}">
              <a16:creationId xmlns:a16="http://schemas.microsoft.com/office/drawing/2014/main" id="{EFDBCE53-829F-467E-A69B-C013B04FC48A}"/>
            </a:ext>
          </a:extLst>
        </xdr:cNvPr>
        <xdr:cNvSpPr>
          <a:spLocks noChangeArrowheads="1"/>
        </xdr:cNvSpPr>
      </xdr:nvSpPr>
      <xdr:spPr bwMode="auto">
        <a:xfrm rot="-5400000">
          <a:off x="2941320" y="10119360"/>
          <a:ext cx="251460" cy="220980"/>
        </a:xfrm>
        <a:prstGeom prst="flowChartCollat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502920</xdr:colOff>
      <xdr:row>54</xdr:row>
      <xdr:rowOff>0</xdr:rowOff>
    </xdr:from>
    <xdr:to>
      <xdr:col>17</xdr:col>
      <xdr:colOff>152400</xdr:colOff>
      <xdr:row>81</xdr:row>
      <xdr:rowOff>38100</xdr:rowOff>
    </xdr:to>
    <xdr:pic>
      <xdr:nvPicPr>
        <xdr:cNvPr id="1367" name="Picture 21">
          <a:extLst>
            <a:ext uri="{FF2B5EF4-FFF2-40B4-BE49-F238E27FC236}">
              <a16:creationId xmlns:a16="http://schemas.microsoft.com/office/drawing/2014/main" id="{030F997C-A41C-4578-9073-D4A35738E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9720" y="9052560"/>
          <a:ext cx="5135880" cy="456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146289</xdr:colOff>
      <xdr:row>83</xdr:row>
      <xdr:rowOff>27160</xdr:rowOff>
    </xdr:from>
    <xdr:to>
      <xdr:col>15</xdr:col>
      <xdr:colOff>478250</xdr:colOff>
      <xdr:row>85</xdr:row>
      <xdr:rowOff>34836</xdr:rowOff>
    </xdr:to>
    <xdr:sp macro="" textlink="">
      <xdr:nvSpPr>
        <xdr:cNvPr id="1046" name="Text Box 22">
          <a:extLst>
            <a:ext uri="{FF2B5EF4-FFF2-40B4-BE49-F238E27FC236}">
              <a16:creationId xmlns:a16="http://schemas.microsoft.com/office/drawing/2014/main" id="{158926EF-CFC6-4A0A-830E-EFDC5CD10EEC}"/>
            </a:ext>
          </a:extLst>
        </xdr:cNvPr>
        <xdr:cNvSpPr txBox="1">
          <a:spLocks noChangeArrowheads="1"/>
        </xdr:cNvSpPr>
      </xdr:nvSpPr>
      <xdr:spPr bwMode="auto">
        <a:xfrm>
          <a:off x="9931651" y="9804903"/>
          <a:ext cx="362139" cy="325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Lid</a:t>
          </a:r>
        </a:p>
      </xdr:txBody>
    </xdr:sp>
    <xdr:clientData/>
  </xdr:twoCellAnchor>
  <xdr:twoCellAnchor>
    <xdr:from>
      <xdr:col>10</xdr:col>
      <xdr:colOff>155342</xdr:colOff>
      <xdr:row>83</xdr:row>
      <xdr:rowOff>0</xdr:rowOff>
    </xdr:from>
    <xdr:to>
      <xdr:col>11</xdr:col>
      <xdr:colOff>238267</xdr:colOff>
      <xdr:row>84</xdr:row>
      <xdr:rowOff>126749</xdr:rowOff>
    </xdr:to>
    <xdr:sp macro="" textlink="">
      <xdr:nvSpPr>
        <xdr:cNvPr id="1047" name="Text Box 23">
          <a:extLst>
            <a:ext uri="{FF2B5EF4-FFF2-40B4-BE49-F238E27FC236}">
              <a16:creationId xmlns:a16="http://schemas.microsoft.com/office/drawing/2014/main" id="{E6FD39C8-54AB-4BAD-A590-816C1C720758}"/>
            </a:ext>
          </a:extLst>
        </xdr:cNvPr>
        <xdr:cNvSpPr txBox="1">
          <a:spLocks noChangeArrowheads="1"/>
        </xdr:cNvSpPr>
      </xdr:nvSpPr>
      <xdr:spPr bwMode="auto">
        <a:xfrm>
          <a:off x="6681457" y="9777743"/>
          <a:ext cx="742385" cy="2897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Clamps</a:t>
          </a:r>
        </a:p>
      </xdr:txBody>
    </xdr:sp>
    <xdr:clientData/>
  </xdr:twoCellAnchor>
  <xdr:twoCellAnchor>
    <xdr:from>
      <xdr:col>17</xdr:col>
      <xdr:colOff>294011</xdr:colOff>
      <xdr:row>70</xdr:row>
      <xdr:rowOff>134369</xdr:rowOff>
    </xdr:from>
    <xdr:to>
      <xdr:col>18</xdr:col>
      <xdr:colOff>330225</xdr:colOff>
      <xdr:row>74</xdr:row>
      <xdr:rowOff>153971</xdr:rowOff>
    </xdr:to>
    <xdr:sp macro="" textlink="">
      <xdr:nvSpPr>
        <xdr:cNvPr id="1048" name="Text Box 24">
          <a:extLst>
            <a:ext uri="{FF2B5EF4-FFF2-40B4-BE49-F238E27FC236}">
              <a16:creationId xmlns:a16="http://schemas.microsoft.com/office/drawing/2014/main" id="{A51F864A-A8D8-4CD8-A4F8-2ED8A84FD01F}"/>
            </a:ext>
          </a:extLst>
        </xdr:cNvPr>
        <xdr:cNvSpPr txBox="1">
          <a:spLocks noChangeArrowheads="1"/>
        </xdr:cNvSpPr>
      </xdr:nvSpPr>
      <xdr:spPr bwMode="auto">
        <a:xfrm>
          <a:off x="11398313" y="7785980"/>
          <a:ext cx="688063" cy="6790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Handle for valve between chambers</a:t>
          </a:r>
        </a:p>
      </xdr:txBody>
    </xdr:sp>
    <xdr:clientData/>
  </xdr:twoCellAnchor>
  <xdr:twoCellAnchor>
    <xdr:from>
      <xdr:col>17</xdr:col>
      <xdr:colOff>202043</xdr:colOff>
      <xdr:row>63</xdr:row>
      <xdr:rowOff>45267</xdr:rowOff>
    </xdr:from>
    <xdr:to>
      <xdr:col>18</xdr:col>
      <xdr:colOff>523188</xdr:colOff>
      <xdr:row>65</xdr:row>
      <xdr:rowOff>72428</xdr:rowOff>
    </xdr:to>
    <xdr:sp macro="" textlink="">
      <xdr:nvSpPr>
        <xdr:cNvPr id="1049" name="Text Box 25">
          <a:extLst>
            <a:ext uri="{FF2B5EF4-FFF2-40B4-BE49-F238E27FC236}">
              <a16:creationId xmlns:a16="http://schemas.microsoft.com/office/drawing/2014/main" id="{D16453C0-1580-4860-BC7A-F21EF7557E25}"/>
            </a:ext>
          </a:extLst>
        </xdr:cNvPr>
        <xdr:cNvSpPr txBox="1">
          <a:spLocks noChangeArrowheads="1"/>
        </xdr:cNvSpPr>
      </xdr:nvSpPr>
      <xdr:spPr bwMode="auto">
        <a:xfrm>
          <a:off x="11298725" y="6563762"/>
          <a:ext cx="995881" cy="35308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Micrometer</a:t>
          </a:r>
        </a:p>
      </xdr:txBody>
    </xdr:sp>
    <xdr:clientData/>
  </xdr:twoCellAnchor>
  <xdr:twoCellAnchor>
    <xdr:from>
      <xdr:col>8</xdr:col>
      <xdr:colOff>357386</xdr:colOff>
      <xdr:row>63</xdr:row>
      <xdr:rowOff>27161</xdr:rowOff>
    </xdr:from>
    <xdr:to>
      <xdr:col>10</xdr:col>
      <xdr:colOff>54365</xdr:colOff>
      <xdr:row>64</xdr:row>
      <xdr:rowOff>152500</xdr:rowOff>
    </xdr:to>
    <xdr:sp macro="" textlink="">
      <xdr:nvSpPr>
        <xdr:cNvPr id="1050" name="Text Box 26">
          <a:extLst>
            <a:ext uri="{FF2B5EF4-FFF2-40B4-BE49-F238E27FC236}">
              <a16:creationId xmlns:a16="http://schemas.microsoft.com/office/drawing/2014/main" id="{950AA3C4-E2CE-4464-92E7-098AFE233CB6}"/>
            </a:ext>
          </a:extLst>
        </xdr:cNvPr>
        <xdr:cNvSpPr txBox="1">
          <a:spLocks noChangeArrowheads="1"/>
        </xdr:cNvSpPr>
      </xdr:nvSpPr>
      <xdr:spPr bwMode="auto">
        <a:xfrm>
          <a:off x="5595042" y="10674036"/>
          <a:ext cx="977774" cy="28669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Calibration Cube</a:t>
          </a:r>
        </a:p>
      </xdr:txBody>
    </xdr:sp>
    <xdr:clientData/>
  </xdr:twoCellAnchor>
  <xdr:twoCellAnchor>
    <xdr:from>
      <xdr:col>11</xdr:col>
      <xdr:colOff>577536</xdr:colOff>
      <xdr:row>48</xdr:row>
      <xdr:rowOff>72428</xdr:rowOff>
    </xdr:from>
    <xdr:to>
      <xdr:col>13</xdr:col>
      <xdr:colOff>174906</xdr:colOff>
      <xdr:row>50</xdr:row>
      <xdr:rowOff>54321</xdr:rowOff>
    </xdr:to>
    <xdr:sp macro="" textlink="">
      <xdr:nvSpPr>
        <xdr:cNvPr id="1051" name="Text Box 27">
          <a:extLst>
            <a:ext uri="{FF2B5EF4-FFF2-40B4-BE49-F238E27FC236}">
              <a16:creationId xmlns:a16="http://schemas.microsoft.com/office/drawing/2014/main" id="{4F08A8BA-7846-4EBA-9F69-059486F917FB}"/>
            </a:ext>
          </a:extLst>
        </xdr:cNvPr>
        <xdr:cNvSpPr txBox="1">
          <a:spLocks noChangeArrowheads="1"/>
        </xdr:cNvSpPr>
      </xdr:nvSpPr>
      <xdr:spPr bwMode="auto">
        <a:xfrm>
          <a:off x="7785980" y="4146487"/>
          <a:ext cx="878186" cy="30781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Pressure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Gauge</a:t>
          </a:r>
        </a:p>
      </xdr:txBody>
    </xdr:sp>
    <xdr:clientData/>
  </xdr:twoCellAnchor>
  <xdr:twoCellAnchor>
    <xdr:from>
      <xdr:col>9</xdr:col>
      <xdr:colOff>480060</xdr:colOff>
      <xdr:row>63</xdr:row>
      <xdr:rowOff>121920</xdr:rowOff>
    </xdr:from>
    <xdr:to>
      <xdr:col>11</xdr:col>
      <xdr:colOff>388620</xdr:colOff>
      <xdr:row>65</xdr:row>
      <xdr:rowOff>38100</xdr:rowOff>
    </xdr:to>
    <xdr:sp macro="" textlink="">
      <xdr:nvSpPr>
        <xdr:cNvPr id="1374" name="Line 28">
          <a:extLst>
            <a:ext uri="{FF2B5EF4-FFF2-40B4-BE49-F238E27FC236}">
              <a16:creationId xmlns:a16="http://schemas.microsoft.com/office/drawing/2014/main" id="{C5858E5A-17C0-4313-BB90-4F8905A4B972}"/>
            </a:ext>
          </a:extLst>
        </xdr:cNvPr>
        <xdr:cNvSpPr>
          <a:spLocks noChangeShapeType="1"/>
        </xdr:cNvSpPr>
      </xdr:nvSpPr>
      <xdr:spPr bwMode="auto">
        <a:xfrm flipV="1">
          <a:off x="5966460" y="10683240"/>
          <a:ext cx="1127760" cy="25146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381000</xdr:colOff>
      <xdr:row>76</xdr:row>
      <xdr:rowOff>0</xdr:rowOff>
    </xdr:from>
    <xdr:to>
      <xdr:col>11</xdr:col>
      <xdr:colOff>175260</xdr:colOff>
      <xdr:row>83</xdr:row>
      <xdr:rowOff>7620</xdr:rowOff>
    </xdr:to>
    <xdr:sp macro="" textlink="">
      <xdr:nvSpPr>
        <xdr:cNvPr id="1375" name="Line 29">
          <a:extLst>
            <a:ext uri="{FF2B5EF4-FFF2-40B4-BE49-F238E27FC236}">
              <a16:creationId xmlns:a16="http://schemas.microsoft.com/office/drawing/2014/main" id="{6910E4A3-74D5-4980-97B9-CE8068D430EA}"/>
            </a:ext>
          </a:extLst>
        </xdr:cNvPr>
        <xdr:cNvSpPr>
          <a:spLocks noChangeShapeType="1"/>
        </xdr:cNvSpPr>
      </xdr:nvSpPr>
      <xdr:spPr bwMode="auto">
        <a:xfrm flipV="1">
          <a:off x="6477000" y="12740640"/>
          <a:ext cx="40386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281940</xdr:colOff>
      <xdr:row>79</xdr:row>
      <xdr:rowOff>91440</xdr:rowOff>
    </xdr:from>
    <xdr:to>
      <xdr:col>15</xdr:col>
      <xdr:colOff>350520</xdr:colOff>
      <xdr:row>82</xdr:row>
      <xdr:rowOff>160020</xdr:rowOff>
    </xdr:to>
    <xdr:sp macro="" textlink="">
      <xdr:nvSpPr>
        <xdr:cNvPr id="1376" name="Line 30">
          <a:extLst>
            <a:ext uri="{FF2B5EF4-FFF2-40B4-BE49-F238E27FC236}">
              <a16:creationId xmlns:a16="http://schemas.microsoft.com/office/drawing/2014/main" id="{0056E73B-2B92-4D20-ABCE-DB873996658A}"/>
            </a:ext>
          </a:extLst>
        </xdr:cNvPr>
        <xdr:cNvSpPr>
          <a:spLocks noChangeShapeType="1"/>
        </xdr:cNvSpPr>
      </xdr:nvSpPr>
      <xdr:spPr bwMode="auto">
        <a:xfrm flipV="1">
          <a:off x="9425940" y="13335000"/>
          <a:ext cx="6858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579120</xdr:colOff>
      <xdr:row>64</xdr:row>
      <xdr:rowOff>7620</xdr:rowOff>
    </xdr:from>
    <xdr:to>
      <xdr:col>17</xdr:col>
      <xdr:colOff>236220</xdr:colOff>
      <xdr:row>64</xdr:row>
      <xdr:rowOff>68580</xdr:rowOff>
    </xdr:to>
    <xdr:sp macro="" textlink="">
      <xdr:nvSpPr>
        <xdr:cNvPr id="1377" name="Line 31">
          <a:extLst>
            <a:ext uri="{FF2B5EF4-FFF2-40B4-BE49-F238E27FC236}">
              <a16:creationId xmlns:a16="http://schemas.microsoft.com/office/drawing/2014/main" id="{C493C9B9-6C53-48B5-9DDB-EA257595FFB0}"/>
            </a:ext>
          </a:extLst>
        </xdr:cNvPr>
        <xdr:cNvSpPr>
          <a:spLocks noChangeShapeType="1"/>
        </xdr:cNvSpPr>
      </xdr:nvSpPr>
      <xdr:spPr bwMode="auto">
        <a:xfrm flipH="1" flipV="1">
          <a:off x="9723120" y="10736580"/>
          <a:ext cx="876300" cy="6096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373380</xdr:colOff>
      <xdr:row>50</xdr:row>
      <xdr:rowOff>114300</xdr:rowOff>
    </xdr:from>
    <xdr:to>
      <xdr:col>12</xdr:col>
      <xdr:colOff>388620</xdr:colOff>
      <xdr:row>55</xdr:row>
      <xdr:rowOff>152400</xdr:rowOff>
    </xdr:to>
    <xdr:sp macro="" textlink="">
      <xdr:nvSpPr>
        <xdr:cNvPr id="1378" name="Line 32">
          <a:extLst>
            <a:ext uri="{FF2B5EF4-FFF2-40B4-BE49-F238E27FC236}">
              <a16:creationId xmlns:a16="http://schemas.microsoft.com/office/drawing/2014/main" id="{19C86E36-4498-4D3B-AEE6-5E50BBF2F55C}"/>
            </a:ext>
          </a:extLst>
        </xdr:cNvPr>
        <xdr:cNvSpPr>
          <a:spLocks noChangeShapeType="1"/>
        </xdr:cNvSpPr>
      </xdr:nvSpPr>
      <xdr:spPr bwMode="auto">
        <a:xfrm>
          <a:off x="7688580" y="8496300"/>
          <a:ext cx="1524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160020</xdr:colOff>
      <xdr:row>87</xdr:row>
      <xdr:rowOff>152400</xdr:rowOff>
    </xdr:from>
    <xdr:to>
      <xdr:col>9</xdr:col>
      <xdr:colOff>22860</xdr:colOff>
      <xdr:row>108</xdr:row>
      <xdr:rowOff>15240</xdr:rowOff>
    </xdr:to>
    <xdr:pic>
      <xdr:nvPicPr>
        <xdr:cNvPr id="1379" name="Picture 34">
          <a:extLst>
            <a:ext uri="{FF2B5EF4-FFF2-40B4-BE49-F238E27FC236}">
              <a16:creationId xmlns:a16="http://schemas.microsoft.com/office/drawing/2014/main" id="{7CACF548-AF76-41D9-BA83-BD81F4AB8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4737080"/>
          <a:ext cx="5349240" cy="3383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381000</xdr:colOff>
      <xdr:row>88</xdr:row>
      <xdr:rowOff>7620</xdr:rowOff>
    </xdr:from>
    <xdr:to>
      <xdr:col>16</xdr:col>
      <xdr:colOff>350520</xdr:colOff>
      <xdr:row>108</xdr:row>
      <xdr:rowOff>91440</xdr:rowOff>
    </xdr:to>
    <xdr:pic>
      <xdr:nvPicPr>
        <xdr:cNvPr id="1380" name="Picture 36">
          <a:extLst>
            <a:ext uri="{FF2B5EF4-FFF2-40B4-BE49-F238E27FC236}">
              <a16:creationId xmlns:a16="http://schemas.microsoft.com/office/drawing/2014/main" id="{F7803E92-A72F-4D5D-B75C-C365E1A40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14759940"/>
          <a:ext cx="3627120" cy="343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283524</xdr:colOff>
      <xdr:row>49</xdr:row>
      <xdr:rowOff>45267</xdr:rowOff>
    </xdr:from>
    <xdr:to>
      <xdr:col>16</xdr:col>
      <xdr:colOff>54312</xdr:colOff>
      <xdr:row>51</xdr:row>
      <xdr:rowOff>72428</xdr:rowOff>
    </xdr:to>
    <xdr:sp macro="" textlink="">
      <xdr:nvSpPr>
        <xdr:cNvPr id="1061" name="Text Box 37">
          <a:extLst>
            <a:ext uri="{FF2B5EF4-FFF2-40B4-BE49-F238E27FC236}">
              <a16:creationId xmlns:a16="http://schemas.microsoft.com/office/drawing/2014/main" id="{41A065C0-D35C-473A-993A-1801A1149FB9}"/>
            </a:ext>
          </a:extLst>
        </xdr:cNvPr>
        <xdr:cNvSpPr txBox="1">
          <a:spLocks noChangeArrowheads="1"/>
        </xdr:cNvSpPr>
      </xdr:nvSpPr>
      <xdr:spPr bwMode="auto">
        <a:xfrm>
          <a:off x="9424657" y="4282289"/>
          <a:ext cx="1059256" cy="3530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Chamber 1 with lid removed</a:t>
          </a:r>
        </a:p>
      </xdr:txBody>
    </xdr:sp>
    <xdr:clientData/>
  </xdr:twoCellAnchor>
  <xdr:twoCellAnchor>
    <xdr:from>
      <xdr:col>14</xdr:col>
      <xdr:colOff>76200</xdr:colOff>
      <xdr:row>51</xdr:row>
      <xdr:rowOff>45720</xdr:rowOff>
    </xdr:from>
    <xdr:to>
      <xdr:col>15</xdr:col>
      <xdr:colOff>53340</xdr:colOff>
      <xdr:row>58</xdr:row>
      <xdr:rowOff>121920</xdr:rowOff>
    </xdr:to>
    <xdr:sp macro="" textlink="">
      <xdr:nvSpPr>
        <xdr:cNvPr id="1382" name="Line 38">
          <a:extLst>
            <a:ext uri="{FF2B5EF4-FFF2-40B4-BE49-F238E27FC236}">
              <a16:creationId xmlns:a16="http://schemas.microsoft.com/office/drawing/2014/main" id="{C678BE06-ED8E-49A0-A369-E6840FACECE7}"/>
            </a:ext>
          </a:extLst>
        </xdr:cNvPr>
        <xdr:cNvSpPr>
          <a:spLocks noChangeShapeType="1"/>
        </xdr:cNvSpPr>
      </xdr:nvSpPr>
      <xdr:spPr bwMode="auto">
        <a:xfrm flipH="1">
          <a:off x="8610600" y="8595360"/>
          <a:ext cx="586740" cy="1249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274471</xdr:colOff>
      <xdr:row>109</xdr:row>
      <xdr:rowOff>125315</xdr:rowOff>
    </xdr:from>
    <xdr:to>
      <xdr:col>5</xdr:col>
      <xdr:colOff>512716</xdr:colOff>
      <xdr:row>113</xdr:row>
      <xdr:rowOff>1550</xdr:rowOff>
    </xdr:to>
    <xdr:sp macro="" textlink="">
      <xdr:nvSpPr>
        <xdr:cNvPr id="1063" name="Text Box 39">
          <a:extLst>
            <a:ext uri="{FF2B5EF4-FFF2-40B4-BE49-F238E27FC236}">
              <a16:creationId xmlns:a16="http://schemas.microsoft.com/office/drawing/2014/main" id="{C4197157-AE6E-4E70-8BA8-BB879D48A8FA}"/>
            </a:ext>
          </a:extLst>
        </xdr:cNvPr>
        <xdr:cNvSpPr txBox="1">
          <a:spLocks noChangeArrowheads="1"/>
        </xdr:cNvSpPr>
      </xdr:nvSpPr>
      <xdr:spPr bwMode="auto">
        <a:xfrm>
          <a:off x="941560" y="14132459"/>
          <a:ext cx="2860895" cy="54320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Handle on valve between chambers 1 and 2.</a:t>
          </a:r>
        </a:p>
      </xdr:txBody>
    </xdr:sp>
    <xdr:clientData/>
  </xdr:twoCellAnchor>
  <xdr:twoCellAnchor>
    <xdr:from>
      <xdr:col>11</xdr:col>
      <xdr:colOff>45267</xdr:colOff>
      <xdr:row>110</xdr:row>
      <xdr:rowOff>63374</xdr:rowOff>
    </xdr:from>
    <xdr:to>
      <xdr:col>15</xdr:col>
      <xdr:colOff>283512</xdr:colOff>
      <xdr:row>113</xdr:row>
      <xdr:rowOff>152543</xdr:rowOff>
    </xdr:to>
    <xdr:sp macro="" textlink="">
      <xdr:nvSpPr>
        <xdr:cNvPr id="1064" name="Text Box 40">
          <a:extLst>
            <a:ext uri="{FF2B5EF4-FFF2-40B4-BE49-F238E27FC236}">
              <a16:creationId xmlns:a16="http://schemas.microsoft.com/office/drawing/2014/main" id="{BA77EC3D-51CD-48D1-91E1-FAEC22EDB6C6}"/>
            </a:ext>
          </a:extLst>
        </xdr:cNvPr>
        <xdr:cNvSpPr txBox="1">
          <a:spLocks noChangeArrowheads="1"/>
        </xdr:cNvSpPr>
      </xdr:nvSpPr>
      <xdr:spPr bwMode="auto">
        <a:xfrm>
          <a:off x="7215612" y="14241101"/>
          <a:ext cx="2860895" cy="57036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Lid clamped onto Chamber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zoomScale="75" workbookViewId="0">
      <selection activeCell="T70" sqref="T70"/>
    </sheetView>
  </sheetViews>
  <sheetFormatPr defaultRowHeight="13.2" x14ac:dyDescent="0.25"/>
  <sheetData>
    <row r="1" spans="1:2" x14ac:dyDescent="0.25">
      <c r="A1" t="s">
        <v>51</v>
      </c>
    </row>
    <row r="3" spans="1:2" x14ac:dyDescent="0.25">
      <c r="A3" t="s">
        <v>0</v>
      </c>
    </row>
    <row r="4" spans="1:2" x14ac:dyDescent="0.25">
      <c r="A4" t="s">
        <v>17</v>
      </c>
    </row>
    <row r="5" spans="1:2" x14ac:dyDescent="0.25">
      <c r="A5" t="s">
        <v>18</v>
      </c>
    </row>
    <row r="6" spans="1:2" x14ac:dyDescent="0.25">
      <c r="A6" t="s">
        <v>29</v>
      </c>
    </row>
    <row r="7" spans="1:2" x14ac:dyDescent="0.25">
      <c r="A7" t="s">
        <v>19</v>
      </c>
    </row>
    <row r="8" spans="1:2" x14ac:dyDescent="0.25">
      <c r="A8" t="s">
        <v>20</v>
      </c>
    </row>
    <row r="10" spans="1:2" x14ac:dyDescent="0.25">
      <c r="A10" t="s">
        <v>21</v>
      </c>
    </row>
    <row r="11" spans="1:2" x14ac:dyDescent="0.25">
      <c r="A11" t="s">
        <v>24</v>
      </c>
    </row>
    <row r="12" spans="1:2" x14ac:dyDescent="0.25">
      <c r="A12" t="s">
        <v>22</v>
      </c>
    </row>
    <row r="13" spans="1:2" x14ac:dyDescent="0.25">
      <c r="A13" t="s">
        <v>25</v>
      </c>
    </row>
    <row r="14" spans="1:2" x14ac:dyDescent="0.25">
      <c r="B14" t="s">
        <v>23</v>
      </c>
    </row>
    <row r="15" spans="1:2" x14ac:dyDescent="0.25">
      <c r="A15" t="s">
        <v>26</v>
      </c>
    </row>
    <row r="16" spans="1:2" x14ac:dyDescent="0.25">
      <c r="A16" t="s">
        <v>65</v>
      </c>
    </row>
    <row r="17" spans="1:2" x14ac:dyDescent="0.25">
      <c r="A17" t="s">
        <v>27</v>
      </c>
    </row>
    <row r="18" spans="1:2" x14ac:dyDescent="0.25">
      <c r="A18" t="s">
        <v>28</v>
      </c>
    </row>
    <row r="19" spans="1:2" x14ac:dyDescent="0.25">
      <c r="A19" t="s">
        <v>31</v>
      </c>
    </row>
    <row r="20" spans="1:2" x14ac:dyDescent="0.25">
      <c r="A20" t="s">
        <v>32</v>
      </c>
    </row>
    <row r="22" spans="1:2" x14ac:dyDescent="0.25">
      <c r="A22" t="s">
        <v>33</v>
      </c>
    </row>
    <row r="23" spans="1:2" x14ac:dyDescent="0.25">
      <c r="A23" t="s">
        <v>34</v>
      </c>
    </row>
    <row r="24" spans="1:2" x14ac:dyDescent="0.25">
      <c r="A24" t="s">
        <v>66</v>
      </c>
    </row>
    <row r="25" spans="1:2" x14ac:dyDescent="0.25">
      <c r="B25" t="s">
        <v>35</v>
      </c>
    </row>
    <row r="27" spans="1:2" x14ac:dyDescent="0.25">
      <c r="A27" t="s">
        <v>30</v>
      </c>
    </row>
    <row r="28" spans="1:2" x14ac:dyDescent="0.25">
      <c r="A28" t="s">
        <v>36</v>
      </c>
    </row>
    <row r="29" spans="1:2" x14ac:dyDescent="0.25">
      <c r="A29" t="s">
        <v>37</v>
      </c>
    </row>
    <row r="30" spans="1:2" x14ac:dyDescent="0.25">
      <c r="A30" t="s">
        <v>38</v>
      </c>
    </row>
    <row r="31" spans="1:2" x14ac:dyDescent="0.25">
      <c r="A31" t="s">
        <v>39</v>
      </c>
    </row>
    <row r="33" spans="1:2" x14ac:dyDescent="0.25">
      <c r="A33" t="s">
        <v>40</v>
      </c>
    </row>
    <row r="34" spans="1:2" x14ac:dyDescent="0.25">
      <c r="A34" t="s">
        <v>41</v>
      </c>
    </row>
    <row r="35" spans="1:2" x14ac:dyDescent="0.25">
      <c r="A35" t="s">
        <v>42</v>
      </c>
    </row>
    <row r="36" spans="1:2" x14ac:dyDescent="0.25">
      <c r="B36" t="s">
        <v>43</v>
      </c>
    </row>
    <row r="37" spans="1:2" x14ac:dyDescent="0.25">
      <c r="B37" t="s">
        <v>67</v>
      </c>
    </row>
    <row r="39" spans="1:2" x14ac:dyDescent="0.25">
      <c r="A39" t="s">
        <v>44</v>
      </c>
    </row>
    <row r="40" spans="1:2" x14ac:dyDescent="0.25">
      <c r="A40" t="s">
        <v>46</v>
      </c>
    </row>
    <row r="41" spans="1:2" x14ac:dyDescent="0.25">
      <c r="A41" t="s">
        <v>45</v>
      </c>
    </row>
    <row r="42" spans="1:2" x14ac:dyDescent="0.25">
      <c r="B42" t="s">
        <v>47</v>
      </c>
    </row>
    <row r="43" spans="1:2" x14ac:dyDescent="0.25">
      <c r="B43" t="s">
        <v>68</v>
      </c>
    </row>
    <row r="44" spans="1:2" x14ac:dyDescent="0.25">
      <c r="B44" t="s">
        <v>48</v>
      </c>
    </row>
    <row r="45" spans="1:2" x14ac:dyDescent="0.25">
      <c r="B45" t="s">
        <v>50</v>
      </c>
    </row>
    <row r="46" spans="1:2" x14ac:dyDescent="0.25">
      <c r="B46" t="s">
        <v>49</v>
      </c>
    </row>
    <row r="60" spans="6:6" x14ac:dyDescent="0.25">
      <c r="F60" t="s">
        <v>11</v>
      </c>
    </row>
    <row r="63" spans="6:6" x14ac:dyDescent="0.25">
      <c r="F63" t="s">
        <v>13</v>
      </c>
    </row>
    <row r="65" spans="4:8" x14ac:dyDescent="0.25">
      <c r="D65" t="s">
        <v>14</v>
      </c>
    </row>
    <row r="66" spans="4:8" x14ac:dyDescent="0.25">
      <c r="F66" t="s">
        <v>10</v>
      </c>
    </row>
    <row r="67" spans="4:8" x14ac:dyDescent="0.25">
      <c r="F67" t="s">
        <v>15</v>
      </c>
      <c r="H67" t="s">
        <v>12</v>
      </c>
    </row>
    <row r="70" spans="4:8" x14ac:dyDescent="0.25">
      <c r="G70" t="s">
        <v>16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K26" sqref="K26"/>
    </sheetView>
  </sheetViews>
  <sheetFormatPr defaultRowHeight="13.2" x14ac:dyDescent="0.25"/>
  <cols>
    <col min="1" max="1" width="11.109375" customWidth="1"/>
    <col min="8" max="8" width="9.33203125" bestFit="1" customWidth="1"/>
  </cols>
  <sheetData>
    <row r="1" spans="1:9" x14ac:dyDescent="0.25">
      <c r="A1" t="s">
        <v>1</v>
      </c>
    </row>
    <row r="2" spans="1:9" x14ac:dyDescent="0.25">
      <c r="A2" t="s">
        <v>2</v>
      </c>
    </row>
    <row r="4" spans="1:9" x14ac:dyDescent="0.25">
      <c r="A4" t="s">
        <v>63</v>
      </c>
      <c r="C4" t="s">
        <v>64</v>
      </c>
    </row>
    <row r="7" spans="1:9" x14ac:dyDescent="0.25">
      <c r="A7" t="s">
        <v>60</v>
      </c>
      <c r="G7" t="s">
        <v>9</v>
      </c>
    </row>
    <row r="8" spans="1:9" x14ac:dyDescent="0.25">
      <c r="B8" t="s">
        <v>58</v>
      </c>
      <c r="D8" t="s">
        <v>52</v>
      </c>
    </row>
    <row r="9" spans="1:9" x14ac:dyDescent="0.25">
      <c r="A9">
        <v>1</v>
      </c>
      <c r="B9" s="2">
        <v>14.88</v>
      </c>
      <c r="D9" s="2">
        <v>7.44</v>
      </c>
      <c r="G9" t="s">
        <v>13</v>
      </c>
      <c r="H9">
        <f>VCUBE/(1-(B21-D21)/D21*D9/(B9-D9))</f>
        <v>0.35173584747899178</v>
      </c>
      <c r="I9" t="s">
        <v>56</v>
      </c>
    </row>
    <row r="10" spans="1:9" x14ac:dyDescent="0.25">
      <c r="A10">
        <v>2</v>
      </c>
      <c r="B10" s="2">
        <v>14.83</v>
      </c>
      <c r="D10" s="2">
        <v>7.41</v>
      </c>
      <c r="H10">
        <f>VCUBE/(1-(B22-D22)/D22*D10/(B10-D10))</f>
        <v>0.49504264537867737</v>
      </c>
    </row>
    <row r="11" spans="1:9" x14ac:dyDescent="0.25">
      <c r="A11">
        <v>3</v>
      </c>
      <c r="B11" s="2">
        <v>14.52</v>
      </c>
      <c r="D11" s="2">
        <v>7.1</v>
      </c>
      <c r="H11">
        <f>VCUBE/(1-(B23-D23)/D23*D11/(B11-D11))</f>
        <v>0.25812101255409431</v>
      </c>
    </row>
    <row r="13" spans="1:9" x14ac:dyDescent="0.25">
      <c r="A13" t="s">
        <v>62</v>
      </c>
    </row>
    <row r="14" spans="1:9" x14ac:dyDescent="0.25">
      <c r="B14" t="s">
        <v>8</v>
      </c>
      <c r="D14" t="s">
        <v>7</v>
      </c>
    </row>
    <row r="15" spans="1:9" x14ac:dyDescent="0.25">
      <c r="A15">
        <v>1</v>
      </c>
      <c r="B15" s="2">
        <v>14.72</v>
      </c>
      <c r="D15" s="2">
        <v>8.42</v>
      </c>
      <c r="G15" t="s">
        <v>15</v>
      </c>
      <c r="H15">
        <f>D9/(B9-D9)*H9</f>
        <v>0.35173584747899178</v>
      </c>
      <c r="I15" t="s">
        <v>56</v>
      </c>
    </row>
    <row r="16" spans="1:9" x14ac:dyDescent="0.25">
      <c r="A16">
        <v>2</v>
      </c>
      <c r="B16" s="2">
        <v>14.65</v>
      </c>
      <c r="D16" s="2">
        <v>8.2899999999999991</v>
      </c>
      <c r="H16">
        <f>D10/(B10-D10)*H10</f>
        <v>0.49437547200215626</v>
      </c>
    </row>
    <row r="17" spans="1:9" x14ac:dyDescent="0.25">
      <c r="A17">
        <v>3</v>
      </c>
      <c r="B17" s="2">
        <v>14.3</v>
      </c>
      <c r="D17" s="2">
        <v>8</v>
      </c>
      <c r="H17">
        <f>D11/(B11-D11)*H11</f>
        <v>0.24698910904771826</v>
      </c>
    </row>
    <row r="19" spans="1:9" x14ac:dyDescent="0.25">
      <c r="A19" t="s">
        <v>61</v>
      </c>
    </row>
    <row r="20" spans="1:9" x14ac:dyDescent="0.25">
      <c r="B20" t="s">
        <v>59</v>
      </c>
      <c r="D20" t="s">
        <v>53</v>
      </c>
      <c r="G20" t="s">
        <v>69</v>
      </c>
      <c r="H20">
        <f>H9-(B15-D15)/D15*H15</f>
        <v>8.8560569674045408E-2</v>
      </c>
    </row>
    <row r="21" spans="1:9" x14ac:dyDescent="0.25">
      <c r="A21">
        <v>1</v>
      </c>
      <c r="B21" s="2">
        <v>14.5</v>
      </c>
      <c r="D21" s="1">
        <v>8.44</v>
      </c>
      <c r="H21">
        <f>H10-(B16-D16)/D16*H16</f>
        <v>0.11576303115265629</v>
      </c>
    </row>
    <row r="22" spans="1:9" x14ac:dyDescent="0.25">
      <c r="A22">
        <v>2</v>
      </c>
      <c r="B22" s="2">
        <v>15</v>
      </c>
      <c r="D22" s="1">
        <v>8.33</v>
      </c>
      <c r="H22">
        <f>H11-(B17-D17)/D17*H17</f>
        <v>6.3617089179016151E-2</v>
      </c>
    </row>
    <row r="23" spans="1:9" x14ac:dyDescent="0.25">
      <c r="A23">
        <v>3</v>
      </c>
      <c r="B23" s="2">
        <v>13</v>
      </c>
      <c r="D23" s="1">
        <v>7.91</v>
      </c>
    </row>
    <row r="27" spans="1:9" x14ac:dyDescent="0.25">
      <c r="A27" t="s">
        <v>6</v>
      </c>
      <c r="G27" t="s">
        <v>55</v>
      </c>
      <c r="H27">
        <f>D28*D29*D30</f>
        <v>9.9186175000000001E-2</v>
      </c>
      <c r="I27" t="s">
        <v>56</v>
      </c>
    </row>
    <row r="28" spans="1:9" x14ac:dyDescent="0.25">
      <c r="A28" t="s">
        <v>3</v>
      </c>
      <c r="B28" t="s">
        <v>73</v>
      </c>
      <c r="D28" s="2">
        <v>0.45100000000000001</v>
      </c>
    </row>
    <row r="29" spans="1:9" x14ac:dyDescent="0.25">
      <c r="A29" t="s">
        <v>4</v>
      </c>
      <c r="B29" t="s">
        <v>73</v>
      </c>
      <c r="D29" s="2">
        <v>0.46300000000000002</v>
      </c>
    </row>
    <row r="30" spans="1:9" x14ac:dyDescent="0.25">
      <c r="A30" t="s">
        <v>5</v>
      </c>
      <c r="B30" t="s">
        <v>73</v>
      </c>
      <c r="D30" s="2">
        <v>0.47499999999999998</v>
      </c>
    </row>
    <row r="32" spans="1:9" x14ac:dyDescent="0.25">
      <c r="A32" t="s">
        <v>54</v>
      </c>
      <c r="G32" t="s">
        <v>57</v>
      </c>
      <c r="H32">
        <f>PI()/4*D34*D34*D33</f>
        <v>2.4888778691358886</v>
      </c>
      <c r="I32" t="s">
        <v>56</v>
      </c>
    </row>
    <row r="33" spans="1:8" x14ac:dyDescent="0.25">
      <c r="A33" t="s">
        <v>74</v>
      </c>
      <c r="B33" t="s">
        <v>73</v>
      </c>
      <c r="D33" s="2">
        <v>0.501</v>
      </c>
    </row>
    <row r="34" spans="1:8" x14ac:dyDescent="0.25">
      <c r="A34" t="s">
        <v>75</v>
      </c>
      <c r="B34" t="s">
        <v>73</v>
      </c>
      <c r="D34" s="2">
        <v>2.5150000000000001</v>
      </c>
    </row>
    <row r="37" spans="1:8" x14ac:dyDescent="0.25">
      <c r="G37" t="s">
        <v>70</v>
      </c>
      <c r="H37">
        <f>1-H20/VFILTER</f>
        <v>0.96441747071149275</v>
      </c>
    </row>
    <row r="38" spans="1:8" x14ac:dyDescent="0.25">
      <c r="H38">
        <f>1-H21/VFILTER</f>
        <v>0.95348786190426937</v>
      </c>
    </row>
    <row r="39" spans="1:8" x14ac:dyDescent="0.25">
      <c r="H39">
        <f>1-H22/VFILTER</f>
        <v>0.97443944921206471</v>
      </c>
    </row>
    <row r="41" spans="1:8" x14ac:dyDescent="0.25">
      <c r="G41" s="3" t="s">
        <v>71</v>
      </c>
      <c r="H41" s="3"/>
    </row>
    <row r="42" spans="1:8" x14ac:dyDescent="0.25">
      <c r="G42" s="3" t="s">
        <v>70</v>
      </c>
      <c r="H42" s="4">
        <f>SUM(H37:H39)/3</f>
        <v>0.96411492727594228</v>
      </c>
    </row>
    <row r="43" spans="1:8" x14ac:dyDescent="0.25">
      <c r="G43" s="3" t="s">
        <v>72</v>
      </c>
      <c r="H43" s="4">
        <f>STDEV(H37:H39)</f>
        <v>1.0479069714284694E-2</v>
      </c>
    </row>
  </sheetData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INSTRUCTIONS</vt:lpstr>
      <vt:lpstr>DATA CALCULATIONS</vt:lpstr>
      <vt:lpstr>p_1</vt:lpstr>
      <vt:lpstr>p_2</vt:lpstr>
      <vt:lpstr>p_3</vt:lpstr>
      <vt:lpstr>p_4</vt:lpstr>
      <vt:lpstr>p_5</vt:lpstr>
      <vt:lpstr>p_6</vt:lpstr>
      <vt:lpstr>patm</vt:lpstr>
      <vt:lpstr>V_1</vt:lpstr>
      <vt:lpstr>V_2</vt:lpstr>
      <vt:lpstr>VCUBE</vt:lpstr>
      <vt:lpstr>VFILTER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Caleb Maurice</cp:lastModifiedBy>
  <dcterms:created xsi:type="dcterms:W3CDTF">2001-06-29T20:20:20Z</dcterms:created>
  <dcterms:modified xsi:type="dcterms:W3CDTF">2018-10-22T19:48:23Z</dcterms:modified>
</cp:coreProperties>
</file>